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ndy.HOLBROOK\Desktop\2627 Budget\"/>
    </mc:Choice>
  </mc:AlternateContent>
  <xr:revisionPtr revIDLastSave="0" documentId="8_{1F4A19E0-2E99-44AA-ABE4-5F1B1F5DA9F8}" xr6:coauthVersionLast="47" xr6:coauthVersionMax="47" xr10:uidLastSave="{00000000-0000-0000-0000-000000000000}"/>
  <bookViews>
    <workbookView xWindow="-120" yWindow="-120" windowWidth="29040" windowHeight="15720" xr2:uid="{D781A24C-6DAE-4EDA-B69C-F1CB2B87C88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0" i="1" l="1"/>
  <c r="K26" i="1"/>
  <c r="J26" i="1"/>
  <c r="K24" i="1"/>
  <c r="J24" i="1"/>
  <c r="I24" i="1"/>
  <c r="H24" i="1"/>
  <c r="G24" i="1"/>
  <c r="F24" i="1"/>
  <c r="E24" i="1"/>
  <c r="L24" i="1" s="1"/>
  <c r="A24" i="1"/>
  <c r="A23" i="1"/>
  <c r="L22" i="1"/>
  <c r="L21" i="1"/>
  <c r="L20" i="1"/>
  <c r="L19" i="1"/>
  <c r="L18" i="1"/>
  <c r="A17" i="1"/>
  <c r="K16" i="1"/>
  <c r="J16" i="1"/>
  <c r="I16" i="1"/>
  <c r="H16" i="1"/>
  <c r="G16" i="1"/>
  <c r="F16" i="1"/>
  <c r="E16" i="1"/>
  <c r="L16" i="1" s="1"/>
  <c r="A16" i="1"/>
  <c r="K15" i="1"/>
  <c r="J15" i="1"/>
  <c r="J23" i="1" s="1"/>
  <c r="I15" i="1"/>
  <c r="H15" i="1"/>
  <c r="H23" i="1" s="1"/>
  <c r="G15" i="1"/>
  <c r="F15" i="1"/>
  <c r="E15" i="1"/>
  <c r="L15" i="1" s="1"/>
  <c r="A15" i="1"/>
  <c r="K14" i="1"/>
  <c r="K23" i="1" s="1"/>
  <c r="J14" i="1"/>
  <c r="I14" i="1"/>
  <c r="H14" i="1"/>
  <c r="G14" i="1"/>
  <c r="G23" i="1" s="1"/>
  <c r="F14" i="1"/>
  <c r="F23" i="1" s="1"/>
  <c r="E14" i="1"/>
  <c r="L14" i="1" s="1"/>
  <c r="A14" i="1"/>
  <c r="K13" i="1"/>
  <c r="J13" i="1"/>
  <c r="I13" i="1"/>
  <c r="I23" i="1" s="1"/>
  <c r="H13" i="1"/>
  <c r="G13" i="1"/>
  <c r="F13" i="1"/>
  <c r="E13" i="1"/>
  <c r="L13" i="1" s="1"/>
  <c r="A13" i="1"/>
  <c r="K12" i="1"/>
  <c r="J12" i="1"/>
  <c r="I12" i="1"/>
  <c r="H12" i="1"/>
  <c r="G12" i="1"/>
  <c r="F12" i="1"/>
  <c r="E12" i="1"/>
  <c r="L12" i="1" s="1"/>
  <c r="A12" i="1"/>
  <c r="L11" i="1"/>
  <c r="A11" i="1"/>
  <c r="L10" i="1"/>
  <c r="E10" i="1"/>
  <c r="A10" i="1"/>
  <c r="L9" i="1"/>
  <c r="A9" i="1"/>
  <c r="K8" i="1"/>
  <c r="J8" i="1"/>
  <c r="I8" i="1"/>
  <c r="H8" i="1"/>
  <c r="G8" i="1"/>
  <c r="F8" i="1"/>
  <c r="E8" i="1"/>
  <c r="L8" i="1" s="1"/>
  <c r="A8" i="1"/>
  <c r="K7" i="1"/>
  <c r="J7" i="1"/>
  <c r="I7" i="1"/>
  <c r="H7" i="1"/>
  <c r="G7" i="1"/>
  <c r="F7" i="1"/>
  <c r="L7" i="1" s="1"/>
  <c r="J27" i="1" s="1"/>
  <c r="J29" i="1" s="1"/>
  <c r="J31" i="1" s="1"/>
  <c r="E7" i="1"/>
  <c r="A7" i="1"/>
  <c r="A3" i="1"/>
  <c r="A1" i="1"/>
  <c r="K27" i="1" l="1"/>
  <c r="K29" i="1" s="1"/>
  <c r="K31" i="1" s="1"/>
  <c r="E23" i="1"/>
  <c r="L23" i="1" s="1"/>
</calcChain>
</file>

<file path=xl/sharedStrings.xml><?xml version="1.0" encoding="utf-8"?>
<sst xmlns="http://schemas.openxmlformats.org/spreadsheetml/2006/main" count="53" uniqueCount="46">
  <si>
    <t>Summary Schedule of estimated revenues and expenditures/expenses</t>
  </si>
  <si>
    <t>Sch</t>
  </si>
  <si>
    <t>Funds</t>
  </si>
  <si>
    <t>Fiscal year</t>
  </si>
  <si>
    <t>General Fund</t>
  </si>
  <si>
    <t>Special Revenue Fund</t>
  </si>
  <si>
    <t>Debt Service Fund</t>
  </si>
  <si>
    <t>Capital Projects Fund</t>
  </si>
  <si>
    <t>Permanent Fund</t>
  </si>
  <si>
    <t>Enterprise Funds Available</t>
  </si>
  <si>
    <t>Internal Service Funds</t>
  </si>
  <si>
    <t>Total all funds</t>
  </si>
  <si>
    <t xml:space="preserve">Adopted/adjusted budgeted expenditures/expenses*   </t>
  </si>
  <si>
    <t>E</t>
  </si>
  <si>
    <t xml:space="preserve">Actual expenditures/expenses**   </t>
  </si>
  <si>
    <t xml:space="preserve">Beginning fund balance/(deficit) or net position/(deficit) at July 1*** </t>
  </si>
  <si>
    <t>Primary property tax levy</t>
  </si>
  <si>
    <t>B</t>
  </si>
  <si>
    <t>Secondary property tax levy</t>
  </si>
  <si>
    <t xml:space="preserve">Estimated revenues other than property taxes  </t>
  </si>
  <si>
    <t>C</t>
  </si>
  <si>
    <t xml:space="preserve">Other financing sources  </t>
  </si>
  <si>
    <t>D</t>
  </si>
  <si>
    <t xml:space="preserve">Other financing (uses)   </t>
  </si>
  <si>
    <t xml:space="preserve">Interfund transfers in   </t>
  </si>
  <si>
    <t xml:space="preserve">Interfund Transfers (out)   </t>
  </si>
  <si>
    <t>Line 11: Reduction for fund balance reserved for future budget year expenditures</t>
  </si>
  <si>
    <t xml:space="preserve">     Maintained for future debt retirement</t>
  </si>
  <si>
    <t xml:space="preserve">     Maintained for future capital projects</t>
  </si>
  <si>
    <t xml:space="preserve">     Maintained for future financial stability</t>
  </si>
  <si>
    <t xml:space="preserve">     Maintained for future retirement contributions</t>
  </si>
  <si>
    <t>Total financial resources available</t>
  </si>
  <si>
    <t>Budgeted expenditures/expenses</t>
  </si>
  <si>
    <t>Expenditure limitation comparison</t>
  </si>
  <si>
    <t>Add/subtract: estimated net reconciling items</t>
  </si>
  <si>
    <t>Budgeted expenditures/expenses adjusted for reconciling items</t>
  </si>
  <si>
    <t>Less: estimated exclusions</t>
  </si>
  <si>
    <t>Amount subject to the expenditure limitation</t>
  </si>
  <si>
    <t>EEC expenditure limitation or voter-approved alternative expenditure limitation</t>
  </si>
  <si>
    <t>The city/town does not levy property taxes and does not have special assessment districts for which property taxes are levied.  Therefore, Schedule B has been omitted.</t>
  </si>
  <si>
    <t>*</t>
  </si>
  <si>
    <r>
      <t xml:space="preserve">Includes expenditure/expense adjustments approved in the </t>
    </r>
    <r>
      <rPr>
        <b/>
        <u/>
        <sz val="11"/>
        <rFont val="Arial"/>
        <family val="2"/>
      </rPr>
      <t>current yea</t>
    </r>
    <r>
      <rPr>
        <b/>
        <sz val="11"/>
        <rFont val="Arial"/>
        <family val="2"/>
      </rPr>
      <t xml:space="preserve">r from Schedule E.       </t>
    </r>
  </si>
  <si>
    <t>**</t>
  </si>
  <si>
    <t>Includes actual amounts as of the date the proposed budget was prepared, adjusted for estimated activity for the remainder of the fiscal year.</t>
  </si>
  <si>
    <t>***</t>
  </si>
  <si>
    <t>Amounts on this line represent beginning fund balance/(deficit) or net position/(deficit) amounts except for nonspendable amounts (e.g., prepaids and inventories) or amounts legally or contractually required to be maintained intact (e.g., principal of a permanent fund). See the Instructions tab, cell C17 for more information about the amounts that should and should not be included on this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</si>
</sst>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&quot;_);_(@_)"/>
    <numFmt numFmtId="165" formatCode="_(* #,##0_);_(* \(#,##0\);_(* &quot;&quot;_);_(@_)"/>
  </numFmts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b/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7" fillId="5" borderId="5" xfId="0" applyFont="1" applyFill="1" applyBorder="1" applyAlignment="1">
      <alignment horizontal="center" vertical="center" textRotation="255"/>
    </xf>
    <xf numFmtId="0" fontId="11" fillId="0" borderId="0" xfId="0" applyFont="1"/>
    <xf numFmtId="0" fontId="10" fillId="0" borderId="7" xfId="0" applyFont="1" applyBorder="1" applyAlignment="1">
      <alignment horizontal="center" wrapText="1"/>
    </xf>
    <xf numFmtId="0" fontId="10" fillId="5" borderId="8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center" wrapText="1"/>
    </xf>
    <xf numFmtId="0" fontId="12" fillId="7" borderId="5" xfId="0" applyFont="1" applyFill="1" applyBorder="1" applyAlignment="1">
      <alignment vertical="center"/>
    </xf>
    <xf numFmtId="38" fontId="9" fillId="0" borderId="15" xfId="5" applyNumberFormat="1" applyFont="1" applyBorder="1"/>
    <xf numFmtId="38" fontId="9" fillId="0" borderId="16" xfId="5" applyNumberFormat="1" applyFont="1" applyBorder="1"/>
    <xf numFmtId="38" fontId="9" fillId="0" borderId="17" xfId="5" applyNumberFormat="1" applyFont="1" applyBorder="1"/>
    <xf numFmtId="0" fontId="9" fillId="0" borderId="0" xfId="0" applyFont="1"/>
    <xf numFmtId="0" fontId="9" fillId="0" borderId="18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8" fontId="9" fillId="0" borderId="19" xfId="0" applyNumberFormat="1" applyFont="1" applyBorder="1"/>
    <xf numFmtId="38" fontId="9" fillId="0" borderId="20" xfId="0" applyNumberFormat="1" applyFont="1" applyBorder="1"/>
    <xf numFmtId="38" fontId="9" fillId="0" borderId="21" xfId="0" applyNumberFormat="1" applyFont="1" applyBorder="1"/>
    <xf numFmtId="38" fontId="9" fillId="0" borderId="22" xfId="0" applyNumberFormat="1" applyFont="1" applyBorder="1"/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left" wrapText="1"/>
    </xf>
    <xf numFmtId="0" fontId="10" fillId="6" borderId="23" xfId="0" applyFont="1" applyFill="1" applyBorder="1" applyAlignment="1">
      <alignment horizontal="center" wrapText="1"/>
    </xf>
    <xf numFmtId="38" fontId="9" fillId="0" borderId="13" xfId="3" applyNumberFormat="1" applyFont="1" applyFill="1" applyBorder="1" applyProtection="1">
      <protection locked="0"/>
    </xf>
    <xf numFmtId="38" fontId="9" fillId="0" borderId="5" xfId="3" applyNumberFormat="1" applyFont="1" applyFill="1" applyBorder="1" applyProtection="1">
      <protection locked="0"/>
    </xf>
    <xf numFmtId="38" fontId="9" fillId="0" borderId="0" xfId="3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38" fontId="9" fillId="0" borderId="15" xfId="1" applyNumberFormat="1" applyFont="1" applyFill="1" applyBorder="1"/>
    <xf numFmtId="38" fontId="9" fillId="0" borderId="1" xfId="3" applyNumberFormat="1" applyFont="1" applyFill="1" applyProtection="1">
      <protection locked="0"/>
    </xf>
    <xf numFmtId="38" fontId="9" fillId="0" borderId="16" xfId="0" applyNumberFormat="1" applyFont="1" applyBorder="1" applyProtection="1">
      <protection locked="0"/>
    </xf>
    <xf numFmtId="38" fontId="9" fillId="0" borderId="24" xfId="0" applyNumberFormat="1" applyFont="1" applyBorder="1" applyProtection="1">
      <protection locked="0"/>
    </xf>
    <xf numFmtId="0" fontId="10" fillId="0" borderId="2" xfId="0" applyFont="1" applyBorder="1" applyAlignment="1">
      <alignment horizontal="center" wrapText="1"/>
    </xf>
    <xf numFmtId="38" fontId="9" fillId="0" borderId="15" xfId="1" applyNumberFormat="1" applyFont="1" applyFill="1" applyBorder="1" applyProtection="1">
      <protection locked="0"/>
    </xf>
    <xf numFmtId="38" fontId="9" fillId="0" borderId="11" xfId="0" applyNumberFormat="1" applyFont="1" applyBorder="1" applyProtection="1">
      <protection locked="0"/>
    </xf>
    <xf numFmtId="38" fontId="9" fillId="0" borderId="10" xfId="1" applyNumberFormat="1" applyFont="1" applyFill="1" applyBorder="1"/>
    <xf numFmtId="38" fontId="9" fillId="0" borderId="11" xfId="1" applyNumberFormat="1" applyFont="1" applyFill="1" applyBorder="1"/>
    <xf numFmtId="38" fontId="9" fillId="0" borderId="16" xfId="1" applyNumberFormat="1" applyFont="1" applyFill="1" applyBorder="1"/>
    <xf numFmtId="37" fontId="9" fillId="0" borderId="0" xfId="0" applyNumberFormat="1" applyFont="1" applyAlignment="1">
      <alignment vertical="center"/>
    </xf>
    <xf numFmtId="0" fontId="10" fillId="0" borderId="14" xfId="0" applyFont="1" applyBorder="1" applyAlignment="1">
      <alignment horizontal="center" wrapText="1"/>
    </xf>
    <xf numFmtId="38" fontId="9" fillId="0" borderId="10" xfId="2" applyNumberFormat="1" applyFont="1" applyFill="1" applyBorder="1"/>
    <xf numFmtId="38" fontId="9" fillId="0" borderId="11" xfId="2" applyNumberFormat="1" applyFont="1" applyFill="1" applyBorder="1"/>
    <xf numFmtId="38" fontId="9" fillId="0" borderId="16" xfId="2" applyNumberFormat="1" applyFont="1" applyFill="1" applyBorder="1"/>
    <xf numFmtId="0" fontId="9" fillId="0" borderId="25" xfId="0" applyFont="1" applyBorder="1" applyAlignment="1">
      <alignment horizontal="center" wrapText="1"/>
    </xf>
    <xf numFmtId="0" fontId="10" fillId="6" borderId="18" xfId="0" applyFont="1" applyFill="1" applyBorder="1" applyAlignment="1">
      <alignment horizontal="center" wrapText="1"/>
    </xf>
    <xf numFmtId="0" fontId="10" fillId="6" borderId="27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38" fontId="9" fillId="0" borderId="10" xfId="2" applyNumberFormat="1" applyFont="1" applyFill="1" applyBorder="1" applyProtection="1">
      <protection locked="0"/>
    </xf>
    <xf numFmtId="38" fontId="9" fillId="0" borderId="11" xfId="2" applyNumberFormat="1" applyFont="1" applyFill="1" applyBorder="1" applyProtection="1">
      <protection locked="0"/>
    </xf>
    <xf numFmtId="0" fontId="10" fillId="6" borderId="30" xfId="0" applyFont="1" applyFill="1" applyBorder="1" applyAlignment="1">
      <alignment horizontal="center" wrapText="1"/>
    </xf>
    <xf numFmtId="0" fontId="9" fillId="0" borderId="31" xfId="4" applyFont="1" applyBorder="1" applyAlignment="1" applyProtection="1">
      <alignment horizontal="left" wrapText="1"/>
      <protection locked="0"/>
    </xf>
    <xf numFmtId="0" fontId="9" fillId="0" borderId="31" xfId="0" applyFont="1" applyBorder="1" applyAlignment="1" applyProtection="1">
      <alignment horizontal="left"/>
      <protection locked="0"/>
    </xf>
    <xf numFmtId="38" fontId="9" fillId="0" borderId="10" xfId="5" applyNumberFormat="1" applyFont="1" applyBorder="1"/>
    <xf numFmtId="38" fontId="9" fillId="0" borderId="11" xfId="5" applyNumberFormat="1" applyFont="1" applyBorder="1"/>
    <xf numFmtId="0" fontId="10" fillId="0" borderId="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37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37" fontId="15" fillId="0" borderId="0" xfId="0" applyNumberFormat="1" applyFont="1" applyAlignment="1">
      <alignment vertical="center"/>
    </xf>
    <xf numFmtId="0" fontId="12" fillId="7" borderId="0" xfId="0" applyFont="1" applyFill="1" applyAlignment="1">
      <alignment vertical="center"/>
    </xf>
    <xf numFmtId="3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35" xfId="0" applyNumberFormat="1" applyFont="1" applyBorder="1"/>
    <xf numFmtId="164" fontId="10" fillId="0" borderId="36" xfId="0" applyNumberFormat="1" applyFont="1" applyBorder="1"/>
    <xf numFmtId="165" fontId="10" fillId="0" borderId="37" xfId="0" applyNumberFormat="1" applyFont="1" applyBorder="1" applyProtection="1">
      <protection locked="0"/>
    </xf>
    <xf numFmtId="165" fontId="10" fillId="0" borderId="38" xfId="0" applyNumberFormat="1" applyFont="1" applyBorder="1" applyProtection="1">
      <protection locked="0"/>
    </xf>
    <xf numFmtId="165" fontId="10" fillId="0" borderId="39" xfId="0" applyNumberFormat="1" applyFont="1" applyBorder="1"/>
    <xf numFmtId="165" fontId="10" fillId="0" borderId="23" xfId="0" applyNumberFormat="1" applyFont="1" applyBorder="1"/>
    <xf numFmtId="165" fontId="10" fillId="0" borderId="39" xfId="0" applyNumberFormat="1" applyFont="1" applyBorder="1" applyProtection="1">
      <protection locked="0"/>
    </xf>
    <xf numFmtId="165" fontId="10" fillId="0" borderId="23" xfId="0" applyNumberFormat="1" applyFont="1" applyBorder="1" applyProtection="1">
      <protection locked="0"/>
    </xf>
    <xf numFmtId="164" fontId="10" fillId="0" borderId="40" xfId="0" applyNumberFormat="1" applyFont="1" applyBorder="1"/>
    <xf numFmtId="164" fontId="10" fillId="0" borderId="41" xfId="0" applyNumberFormat="1" applyFont="1" applyBorder="1"/>
    <xf numFmtId="164" fontId="10" fillId="0" borderId="42" xfId="0" applyNumberFormat="1" applyFont="1" applyBorder="1" applyProtection="1">
      <protection locked="0"/>
    </xf>
    <xf numFmtId="164" fontId="10" fillId="0" borderId="43" xfId="0" applyNumberFormat="1" applyFont="1" applyBorder="1" applyProtection="1">
      <protection locked="0"/>
    </xf>
    <xf numFmtId="164" fontId="10" fillId="0" borderId="0" xfId="0" applyNumberFormat="1" applyFont="1"/>
    <xf numFmtId="49" fontId="6" fillId="0" borderId="4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textRotation="255"/>
    </xf>
    <xf numFmtId="0" fontId="7" fillId="5" borderId="9" xfId="0" applyFont="1" applyFill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7" borderId="26" xfId="4" applyFont="1" applyFill="1" applyBorder="1" applyAlignment="1" applyProtection="1">
      <alignment horizontal="center" vertical="center"/>
    </xf>
    <xf numFmtId="0" fontId="14" fillId="7" borderId="29" xfId="4" applyFont="1" applyFill="1" applyBorder="1" applyAlignment="1" applyProtection="1">
      <alignment horizontal="center" vertical="center"/>
    </xf>
    <xf numFmtId="0" fontId="14" fillId="7" borderId="32" xfId="4" applyFont="1" applyFill="1" applyBorder="1" applyAlignment="1" applyProtection="1">
      <alignment horizontal="center" vertical="center"/>
    </xf>
    <xf numFmtId="0" fontId="10" fillId="0" borderId="28" xfId="0" applyFont="1" applyBorder="1" applyAlignment="1">
      <alignment horizontal="center" vertical="top" wrapText="1"/>
    </xf>
  </cellXfs>
  <cellStyles count="6">
    <cellStyle name="Bad" xfId="2" builtinId="27"/>
    <cellStyle name="Currency 2" xfId="5" xr:uid="{F7223B5A-327F-434E-90F1-E30BCEB376C2}"/>
    <cellStyle name="Good" xfId="1" builtinId="26"/>
    <cellStyle name="Hyperlink" xfId="4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Atitl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95250</xdr:rowOff>
    </xdr:from>
    <xdr:to>
      <xdr:col>1</xdr:col>
      <xdr:colOff>934508</xdr:colOff>
      <xdr:row>3</xdr:row>
      <xdr:rowOff>110067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F5476-748D-4383-87C9-6CB6441281BC}"/>
            </a:ext>
          </a:extLst>
        </xdr:cNvPr>
        <xdr:cNvSpPr/>
      </xdr:nvSpPr>
      <xdr:spPr>
        <a:xfrm>
          <a:off x="38100" y="304800"/>
          <a:ext cx="1572683" cy="433917"/>
        </a:xfrm>
        <a:prstGeom prst="rect">
          <a:avLst/>
        </a:prstGeom>
        <a:solidFill>
          <a:srgbClr val="3399FF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ndy.HOLBROOK\Desktop\2627%20Budget\2027_City-Town_Official_Budget_Forms%20(2).xlsx" TargetMode="External"/><Relationship Id="rId1" Type="http://schemas.openxmlformats.org/officeDocument/2006/relationships/externalLinkPath" Target="2027_City-Town_Official_Budget_Form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Title Page"/>
      <sheetName val="Table of Contents"/>
      <sheetName val="Resolution"/>
      <sheetName val="Schedule A"/>
      <sheetName val="Schedule B"/>
      <sheetName val="Schedule C"/>
      <sheetName val="Schedule D"/>
      <sheetName val="Schedule E"/>
      <sheetName val="Schedule F"/>
      <sheetName val="Schedule G"/>
      <sheetName val="Instructions"/>
    </sheetNames>
    <sheetDataSet>
      <sheetData sheetId="0">
        <row r="6">
          <cell r="E6" t="str">
            <v>City of Holbrook</v>
          </cell>
        </row>
        <row r="7">
          <cell r="E7">
            <v>2027</v>
          </cell>
        </row>
      </sheetData>
      <sheetData sheetId="1"/>
      <sheetData sheetId="2"/>
      <sheetData sheetId="3"/>
      <sheetData sheetId="4"/>
      <sheetData sheetId="5">
        <row r="10">
          <cell r="K10">
            <v>120157</v>
          </cell>
        </row>
      </sheetData>
      <sheetData sheetId="6">
        <row r="69">
          <cell r="I69">
            <v>9281432</v>
          </cell>
        </row>
        <row r="130">
          <cell r="I130">
            <v>18967535</v>
          </cell>
        </row>
        <row r="162">
          <cell r="I162">
            <v>0</v>
          </cell>
        </row>
        <row r="193">
          <cell r="I193">
            <v>345500</v>
          </cell>
        </row>
        <row r="225">
          <cell r="I225">
            <v>0</v>
          </cell>
        </row>
        <row r="257">
          <cell r="I257">
            <v>2706017</v>
          </cell>
        </row>
        <row r="289">
          <cell r="I289">
            <v>0</v>
          </cell>
        </row>
      </sheetData>
      <sheetData sheetId="7">
        <row r="14">
          <cell r="C14">
            <v>0</v>
          </cell>
          <cell r="E14">
            <v>0</v>
          </cell>
          <cell r="G14">
            <v>0</v>
          </cell>
          <cell r="I14">
            <v>0</v>
          </cell>
        </row>
        <row r="21">
          <cell r="C21">
            <v>0</v>
          </cell>
          <cell r="E21">
            <v>0</v>
          </cell>
          <cell r="G21">
            <v>0</v>
          </cell>
          <cell r="I21">
            <v>0</v>
          </cell>
        </row>
        <row r="28">
          <cell r="C28">
            <v>0</v>
          </cell>
          <cell r="E28">
            <v>0</v>
          </cell>
          <cell r="G28">
            <v>0</v>
          </cell>
          <cell r="I28">
            <v>0</v>
          </cell>
        </row>
        <row r="35">
          <cell r="C35">
            <v>0</v>
          </cell>
          <cell r="E35">
            <v>0</v>
          </cell>
          <cell r="G35">
            <v>0</v>
          </cell>
          <cell r="I35">
            <v>0</v>
          </cell>
        </row>
        <row r="42">
          <cell r="C42">
            <v>0</v>
          </cell>
          <cell r="E42">
            <v>0</v>
          </cell>
          <cell r="G42">
            <v>0</v>
          </cell>
          <cell r="I42">
            <v>0</v>
          </cell>
        </row>
        <row r="49">
          <cell r="C49">
            <v>0</v>
          </cell>
          <cell r="E49">
            <v>0</v>
          </cell>
          <cell r="G49">
            <v>0</v>
          </cell>
          <cell r="I49">
            <v>0</v>
          </cell>
        </row>
        <row r="56">
          <cell r="C56">
            <v>0</v>
          </cell>
          <cell r="E56">
            <v>0</v>
          </cell>
          <cell r="G56">
            <v>0</v>
          </cell>
          <cell r="I56">
            <v>0</v>
          </cell>
        </row>
      </sheetData>
      <sheetData sheetId="8">
        <row r="24">
          <cell r="D24">
            <v>8160603</v>
          </cell>
          <cell r="F24">
            <v>0</v>
          </cell>
          <cell r="H24">
            <v>7986768</v>
          </cell>
          <cell r="J24">
            <v>9947590</v>
          </cell>
        </row>
        <row r="29">
          <cell r="J29">
            <v>16429227</v>
          </cell>
        </row>
        <row r="32">
          <cell r="D32">
            <v>18104052</v>
          </cell>
          <cell r="F32">
            <v>0</v>
          </cell>
          <cell r="H32">
            <v>2729151</v>
          </cell>
          <cell r="J32">
            <v>18967535</v>
          </cell>
        </row>
        <row r="37">
          <cell r="D37">
            <v>0</v>
          </cell>
          <cell r="F37">
            <v>0</v>
          </cell>
          <cell r="H37">
            <v>0</v>
          </cell>
          <cell r="J37">
            <v>0</v>
          </cell>
        </row>
        <row r="42">
          <cell r="D42">
            <v>304668</v>
          </cell>
          <cell r="F42">
            <v>0</v>
          </cell>
          <cell r="H42">
            <v>0</v>
          </cell>
          <cell r="J42">
            <v>345500</v>
          </cell>
        </row>
        <row r="47">
          <cell r="D47">
            <v>0</v>
          </cell>
          <cell r="F47">
            <v>0</v>
          </cell>
          <cell r="H47">
            <v>0</v>
          </cell>
          <cell r="J47">
            <v>0</v>
          </cell>
        </row>
        <row r="52">
          <cell r="D52">
            <v>2486135</v>
          </cell>
          <cell r="F52">
            <v>0</v>
          </cell>
          <cell r="H52">
            <v>2293047</v>
          </cell>
          <cell r="J52">
            <v>2706017</v>
          </cell>
        </row>
        <row r="57">
          <cell r="D57">
            <v>0</v>
          </cell>
          <cell r="F57">
            <v>0</v>
          </cell>
          <cell r="H57">
            <v>0</v>
          </cell>
          <cell r="J57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300B-8614-4B99-AD9D-33B6252463DA}">
  <dimension ref="A1:N41"/>
  <sheetViews>
    <sheetView tabSelected="1" workbookViewId="0">
      <selection sqref="A1:XFD1048576"/>
    </sheetView>
  </sheetViews>
  <sheetFormatPr defaultColWidth="9.28515625" defaultRowHeight="15" x14ac:dyDescent="0.25"/>
  <cols>
    <col min="1" max="1" width="10.140625" style="93" customWidth="1"/>
    <col min="2" max="2" width="55.42578125" customWidth="1"/>
    <col min="3" max="4" width="4" style="95" customWidth="1"/>
    <col min="5" max="5" width="18.42578125" customWidth="1"/>
    <col min="6" max="6" width="18.28515625" bestFit="1" customWidth="1"/>
    <col min="7" max="7" width="20.28515625" customWidth="1"/>
    <col min="8" max="11" width="16.7109375" customWidth="1"/>
    <col min="12" max="12" width="21.5703125" customWidth="1"/>
  </cols>
  <sheetData>
    <row r="1" spans="1:13" s="1" customFormat="1" ht="16.5" x14ac:dyDescent="0.25">
      <c r="A1" s="102" t="str">
        <f>[1]Cover!E6</f>
        <v>City of Holbrook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s="1" customFormat="1" ht="16.5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s="1" customFormat="1" ht="16.5" x14ac:dyDescent="0.25">
      <c r="A3" s="102" t="str">
        <f>"Fiscal year " &amp; [1]Cover!E7</f>
        <v>Fiscal year 2027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3" s="1" customFormat="1" x14ac:dyDescent="0.25">
      <c r="A4" s="2"/>
      <c r="B4" s="3"/>
      <c r="C4" s="3"/>
      <c r="D4" s="3"/>
      <c r="E4" s="4"/>
      <c r="F4" s="4"/>
      <c r="G4" s="4"/>
      <c r="H4" s="4"/>
      <c r="I4" s="4"/>
      <c r="J4" s="4"/>
      <c r="K4" s="4"/>
      <c r="L4" s="4"/>
    </row>
    <row r="5" spans="1:13" s="8" customFormat="1" x14ac:dyDescent="0.25">
      <c r="A5" s="5"/>
      <c r="B5" s="6"/>
      <c r="C5" s="103" t="s">
        <v>1</v>
      </c>
      <c r="D5" s="7"/>
      <c r="E5" s="105" t="s">
        <v>2</v>
      </c>
      <c r="F5" s="105"/>
      <c r="G5" s="105"/>
      <c r="H5" s="105"/>
      <c r="I5" s="105"/>
      <c r="J5" s="105"/>
      <c r="K5" s="105"/>
      <c r="L5" s="106"/>
    </row>
    <row r="6" spans="1:13" s="8" customFormat="1" ht="45" x14ac:dyDescent="0.25">
      <c r="A6" s="9" t="s">
        <v>3</v>
      </c>
      <c r="B6" s="10"/>
      <c r="C6" s="104"/>
      <c r="D6" s="7"/>
      <c r="E6" s="11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</row>
    <row r="7" spans="1:13" s="20" customFormat="1" ht="30" x14ac:dyDescent="0.25">
      <c r="A7" s="13">
        <f>[1]Cover!E7-1</f>
        <v>2026</v>
      </c>
      <c r="B7" s="14" t="s">
        <v>12</v>
      </c>
      <c r="C7" s="15" t="s">
        <v>13</v>
      </c>
      <c r="D7" s="16">
        <v>1</v>
      </c>
      <c r="E7" s="17">
        <f>'[1]Schedule E'!D24 + '[1]Schedule E'!F24</f>
        <v>8160603</v>
      </c>
      <c r="F7" s="18">
        <f>'[1]Schedule E'!D32 + '[1]Schedule E'!F32</f>
        <v>18104052</v>
      </c>
      <c r="G7" s="19">
        <f>'[1]Schedule E'!D37 + '[1]Schedule E'!F37</f>
        <v>0</v>
      </c>
      <c r="H7" s="18">
        <f>'[1]Schedule E'!D42 + '[1]Schedule E'!F42</f>
        <v>304668</v>
      </c>
      <c r="I7" s="18">
        <f>'[1]Schedule E'!D47 + '[1]Schedule E'!F47</f>
        <v>0</v>
      </c>
      <c r="J7" s="18">
        <f>'[1]Schedule E'!D52 + '[1]Schedule E'!F52</f>
        <v>2486135</v>
      </c>
      <c r="K7" s="18">
        <f>'[1]Schedule E'!D57 + '[1]Schedule E'!F57</f>
        <v>0</v>
      </c>
      <c r="L7" s="18">
        <f>SUM(E7:K7)</f>
        <v>29055458</v>
      </c>
    </row>
    <row r="8" spans="1:13" s="27" customFormat="1" x14ac:dyDescent="0.25">
      <c r="A8" s="21">
        <f>[1]Cover!E7-1</f>
        <v>2026</v>
      </c>
      <c r="B8" s="14" t="s">
        <v>14</v>
      </c>
      <c r="C8" s="22" t="s">
        <v>13</v>
      </c>
      <c r="D8" s="16">
        <v>2</v>
      </c>
      <c r="E8" s="23">
        <f>'[1]Schedule E'!H24</f>
        <v>7986768</v>
      </c>
      <c r="F8" s="24">
        <f>'[1]Schedule E'!H32</f>
        <v>2729151</v>
      </c>
      <c r="G8" s="25">
        <f>'[1]Schedule E'!H37</f>
        <v>0</v>
      </c>
      <c r="H8" s="24">
        <f>'[1]Schedule E'!H42</f>
        <v>0</v>
      </c>
      <c r="I8" s="24">
        <f>'[1]Schedule E'!H47</f>
        <v>0</v>
      </c>
      <c r="J8" s="24">
        <f>'[1]Schedule E'!H52</f>
        <v>2293047</v>
      </c>
      <c r="K8" s="26">
        <f>'[1]Schedule E'!H57</f>
        <v>0</v>
      </c>
      <c r="L8" s="18">
        <f t="shared" ref="L8:L22" si="0">SUM(E8:K8)</f>
        <v>13008966</v>
      </c>
    </row>
    <row r="9" spans="1:13" s="27" customFormat="1" ht="30" x14ac:dyDescent="0.25">
      <c r="A9" s="21">
        <f>[1]Cover!E7</f>
        <v>2027</v>
      </c>
      <c r="B9" s="28" t="s">
        <v>15</v>
      </c>
      <c r="C9" s="29"/>
      <c r="D9" s="16">
        <v>3</v>
      </c>
      <c r="E9" s="30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2">
        <v>0</v>
      </c>
      <c r="L9" s="18">
        <f t="shared" si="0"/>
        <v>0</v>
      </c>
    </row>
    <row r="10" spans="1:13" s="27" customFormat="1" x14ac:dyDescent="0.25">
      <c r="A10" s="21">
        <f>[1]Cover!E7</f>
        <v>2027</v>
      </c>
      <c r="B10" s="14" t="s">
        <v>16</v>
      </c>
      <c r="C10" s="33" t="s">
        <v>17</v>
      </c>
      <c r="D10" s="16">
        <v>4</v>
      </c>
      <c r="E10" s="34">
        <f>'[1]Schedule B'!K10</f>
        <v>120157</v>
      </c>
      <c r="F10" s="35"/>
      <c r="G10" s="35"/>
      <c r="H10" s="35"/>
      <c r="I10" s="12"/>
      <c r="J10" s="36"/>
      <c r="K10" s="37"/>
      <c r="L10" s="18">
        <f t="shared" si="0"/>
        <v>120157</v>
      </c>
    </row>
    <row r="11" spans="1:13" s="27" customFormat="1" x14ac:dyDescent="0.25">
      <c r="A11" s="21">
        <f>[1]Cover!E7</f>
        <v>2027</v>
      </c>
      <c r="B11" s="14" t="s">
        <v>18</v>
      </c>
      <c r="C11" s="38" t="s">
        <v>17</v>
      </c>
      <c r="D11" s="16">
        <v>5</v>
      </c>
      <c r="E11" s="39"/>
      <c r="F11" s="40"/>
      <c r="G11" s="40"/>
      <c r="H11" s="40"/>
      <c r="I11" s="12"/>
      <c r="J11" s="40"/>
      <c r="K11" s="36"/>
      <c r="L11" s="18">
        <f t="shared" si="0"/>
        <v>0</v>
      </c>
    </row>
    <row r="12" spans="1:13" s="27" customFormat="1" x14ac:dyDescent="0.25">
      <c r="A12" s="21">
        <f>[1]Cover!E7</f>
        <v>2027</v>
      </c>
      <c r="B12" s="14" t="s">
        <v>19</v>
      </c>
      <c r="C12" s="38" t="s">
        <v>20</v>
      </c>
      <c r="D12" s="16">
        <v>6</v>
      </c>
      <c r="E12" s="41">
        <f>'[1]Schedule C'!I69</f>
        <v>9281432</v>
      </c>
      <c r="F12" s="42">
        <f>'[1]Schedule C'!I130</f>
        <v>18967535</v>
      </c>
      <c r="G12" s="42">
        <f>'[1]Schedule C'!I162</f>
        <v>0</v>
      </c>
      <c r="H12" s="42">
        <f>'[1]Schedule C'!I193</f>
        <v>345500</v>
      </c>
      <c r="I12" s="42">
        <f>'[1]Schedule C'!I225</f>
        <v>0</v>
      </c>
      <c r="J12" s="42">
        <f>'[1]Schedule C'!I257</f>
        <v>2706017</v>
      </c>
      <c r="K12" s="43">
        <f>'[1]Schedule C'!I289</f>
        <v>0</v>
      </c>
      <c r="L12" s="18">
        <f t="shared" si="0"/>
        <v>31300484</v>
      </c>
      <c r="M12" s="44"/>
    </row>
    <row r="13" spans="1:13" s="27" customFormat="1" x14ac:dyDescent="0.25">
      <c r="A13" s="21">
        <f>[1]Cover!E7</f>
        <v>2027</v>
      </c>
      <c r="B13" s="14" t="s">
        <v>21</v>
      </c>
      <c r="C13" s="45" t="s">
        <v>22</v>
      </c>
      <c r="D13" s="16">
        <v>7</v>
      </c>
      <c r="E13" s="41">
        <f>'[1]Schedule D'!C14</f>
        <v>0</v>
      </c>
      <c r="F13" s="42">
        <f>'[1]Schedule D'!C21</f>
        <v>0</v>
      </c>
      <c r="G13" s="42">
        <f>'[1]Schedule D'!C28</f>
        <v>0</v>
      </c>
      <c r="H13" s="42">
        <f>'[1]Schedule D'!C35</f>
        <v>0</v>
      </c>
      <c r="I13" s="42">
        <f>'[1]Schedule D'!C42</f>
        <v>0</v>
      </c>
      <c r="J13" s="42">
        <f>'[1]Schedule D'!C49</f>
        <v>0</v>
      </c>
      <c r="K13" s="43">
        <f>'[1]Schedule D'!C56</f>
        <v>0</v>
      </c>
      <c r="L13" s="18">
        <f t="shared" si="0"/>
        <v>0</v>
      </c>
    </row>
    <row r="14" spans="1:13" s="27" customFormat="1" x14ac:dyDescent="0.25">
      <c r="A14" s="21">
        <f>[1]Cover!E7</f>
        <v>2027</v>
      </c>
      <c r="B14" s="14" t="s">
        <v>23</v>
      </c>
      <c r="C14" s="45" t="s">
        <v>22</v>
      </c>
      <c r="D14" s="16">
        <v>8</v>
      </c>
      <c r="E14" s="46">
        <f>'[1]Schedule D'!E14</f>
        <v>0</v>
      </c>
      <c r="F14" s="47">
        <f>'[1]Schedule D'!E21</f>
        <v>0</v>
      </c>
      <c r="G14" s="47">
        <f>'[1]Schedule D'!E28</f>
        <v>0</v>
      </c>
      <c r="H14" s="47">
        <f>'[1]Schedule D'!E35</f>
        <v>0</v>
      </c>
      <c r="I14" s="47">
        <f>'[1]Schedule D'!E42</f>
        <v>0</v>
      </c>
      <c r="J14" s="47">
        <f>'[1]Schedule D'!E49</f>
        <v>0</v>
      </c>
      <c r="K14" s="48">
        <f>'[1]Schedule D'!E56</f>
        <v>0</v>
      </c>
      <c r="L14" s="18">
        <f t="shared" si="0"/>
        <v>0</v>
      </c>
    </row>
    <row r="15" spans="1:13" s="27" customFormat="1" x14ac:dyDescent="0.25">
      <c r="A15" s="21">
        <f>[1]Cover!E7</f>
        <v>2027</v>
      </c>
      <c r="B15" s="14" t="s">
        <v>24</v>
      </c>
      <c r="C15" s="45" t="s">
        <v>22</v>
      </c>
      <c r="D15" s="16">
        <v>9</v>
      </c>
      <c r="E15" s="41">
        <f>'[1]Schedule D'!G14</f>
        <v>0</v>
      </c>
      <c r="F15" s="42">
        <f>'[1]Schedule D'!G21</f>
        <v>0</v>
      </c>
      <c r="G15" s="42">
        <f>'[1]Schedule D'!G28</f>
        <v>0</v>
      </c>
      <c r="H15" s="42">
        <f>'[1]Schedule D'!G35</f>
        <v>0</v>
      </c>
      <c r="I15" s="42">
        <f>'[1]Schedule D'!G42</f>
        <v>0</v>
      </c>
      <c r="J15" s="42">
        <f>'[1]Schedule D'!G49</f>
        <v>0</v>
      </c>
      <c r="K15" s="43">
        <f>'[1]Schedule D'!G56</f>
        <v>0</v>
      </c>
      <c r="L15" s="18">
        <f t="shared" si="0"/>
        <v>0</v>
      </c>
    </row>
    <row r="16" spans="1:13" s="27" customFormat="1" x14ac:dyDescent="0.25">
      <c r="A16" s="21">
        <f>[1]Cover!E7</f>
        <v>2027</v>
      </c>
      <c r="B16" s="14" t="s">
        <v>25</v>
      </c>
      <c r="C16" s="22" t="s">
        <v>22</v>
      </c>
      <c r="D16" s="16">
        <v>10</v>
      </c>
      <c r="E16" s="46">
        <f>'[1]Schedule D'!I14</f>
        <v>0</v>
      </c>
      <c r="F16" s="47">
        <f>'[1]Schedule D'!I21</f>
        <v>0</v>
      </c>
      <c r="G16" s="47">
        <f>'[1]Schedule D'!I28</f>
        <v>0</v>
      </c>
      <c r="H16" s="47">
        <f>'[1]Schedule D'!I35</f>
        <v>0</v>
      </c>
      <c r="I16" s="47">
        <f>'[1]Schedule D'!I42</f>
        <v>0</v>
      </c>
      <c r="J16" s="47">
        <f>'[1]Schedule D'!I49</f>
        <v>0</v>
      </c>
      <c r="K16" s="48">
        <f>'[1]Schedule D'!I56</f>
        <v>0</v>
      </c>
      <c r="L16" s="18">
        <f t="shared" si="0"/>
        <v>0</v>
      </c>
    </row>
    <row r="17" spans="1:14" s="27" customFormat="1" ht="30" x14ac:dyDescent="0.25">
      <c r="A17" s="49">
        <f>[1]Cover!E7</f>
        <v>2027</v>
      </c>
      <c r="B17" s="14" t="s">
        <v>26</v>
      </c>
      <c r="C17" s="50"/>
      <c r="D17" s="107">
        <v>11</v>
      </c>
      <c r="E17" s="11"/>
      <c r="F17" s="51"/>
      <c r="G17" s="51"/>
      <c r="H17" s="51"/>
      <c r="I17" s="51"/>
      <c r="J17" s="51"/>
      <c r="K17" s="51"/>
      <c r="L17" s="51"/>
    </row>
    <row r="18" spans="1:14" s="27" customFormat="1" x14ac:dyDescent="0.25">
      <c r="A18" s="52"/>
      <c r="B18" s="14" t="s">
        <v>27</v>
      </c>
      <c r="C18" s="50"/>
      <c r="D18" s="108"/>
      <c r="E18" s="53"/>
      <c r="F18" s="54"/>
      <c r="G18" s="54"/>
      <c r="H18" s="54"/>
      <c r="I18" s="54"/>
      <c r="J18" s="54"/>
      <c r="K18" s="54"/>
      <c r="L18" s="18">
        <f t="shared" si="0"/>
        <v>0</v>
      </c>
    </row>
    <row r="19" spans="1:14" s="27" customFormat="1" x14ac:dyDescent="0.25">
      <c r="A19" s="52"/>
      <c r="B19" s="14" t="s">
        <v>28</v>
      </c>
      <c r="C19" s="55"/>
      <c r="D19" s="108"/>
      <c r="E19" s="53"/>
      <c r="F19" s="54"/>
      <c r="G19" s="54"/>
      <c r="H19" s="54"/>
      <c r="I19" s="54"/>
      <c r="J19" s="54"/>
      <c r="K19" s="54"/>
      <c r="L19" s="18">
        <f t="shared" si="0"/>
        <v>0</v>
      </c>
    </row>
    <row r="20" spans="1:14" s="27" customFormat="1" x14ac:dyDescent="0.25">
      <c r="A20" s="110"/>
      <c r="B20" s="14" t="s">
        <v>29</v>
      </c>
      <c r="C20" s="29"/>
      <c r="D20" s="108"/>
      <c r="E20" s="53"/>
      <c r="F20" s="54"/>
      <c r="G20" s="54"/>
      <c r="H20" s="54"/>
      <c r="I20" s="54"/>
      <c r="J20" s="54"/>
      <c r="K20" s="54"/>
      <c r="L20" s="18">
        <f t="shared" si="0"/>
        <v>0</v>
      </c>
    </row>
    <row r="21" spans="1:14" s="27" customFormat="1" x14ac:dyDescent="0.25">
      <c r="A21" s="110"/>
      <c r="B21" s="56" t="s">
        <v>30</v>
      </c>
      <c r="C21" s="29"/>
      <c r="D21" s="108"/>
      <c r="E21" s="53"/>
      <c r="F21" s="54"/>
      <c r="G21" s="54"/>
      <c r="H21" s="54"/>
      <c r="I21" s="54"/>
      <c r="J21" s="54"/>
      <c r="K21" s="54"/>
      <c r="L21" s="18">
        <f t="shared" si="0"/>
        <v>0</v>
      </c>
    </row>
    <row r="22" spans="1:14" s="27" customFormat="1" x14ac:dyDescent="0.25">
      <c r="A22" s="110"/>
      <c r="B22" s="57"/>
      <c r="C22" s="29"/>
      <c r="D22" s="109"/>
      <c r="E22" s="53"/>
      <c r="F22" s="54"/>
      <c r="G22" s="54"/>
      <c r="H22" s="54"/>
      <c r="I22" s="54"/>
      <c r="J22" s="54"/>
      <c r="K22" s="54"/>
      <c r="L22" s="18">
        <f t="shared" si="0"/>
        <v>0</v>
      </c>
    </row>
    <row r="23" spans="1:14" s="27" customFormat="1" x14ac:dyDescent="0.25">
      <c r="A23" s="9">
        <f>[1]Cover!E7</f>
        <v>2027</v>
      </c>
      <c r="B23" s="14" t="s">
        <v>31</v>
      </c>
      <c r="C23" s="29"/>
      <c r="D23" s="16">
        <v>12</v>
      </c>
      <c r="E23" s="58">
        <f>SUM(E9:E13)-E14+E15-E16-E18-E20-E21-E22-E19</f>
        <v>9401589</v>
      </c>
      <c r="F23" s="59">
        <f>SUM(F9:F13)-F14+F15-F16-F18-F20-F21-F22-F19</f>
        <v>18967535</v>
      </c>
      <c r="G23" s="59">
        <f>SUM(G9:G13)-G14+G15-G16-G18-G20-G21-G22-G19</f>
        <v>0</v>
      </c>
      <c r="H23" s="59">
        <f>SUM(H9:H13)-H14+H15-H16-H18-H20-H21-H22-H19</f>
        <v>345500</v>
      </c>
      <c r="I23" s="59">
        <f>SUM(I9+I12+I13)-I14+I15-I16-I18-I20-I21-I22-I19</f>
        <v>0</v>
      </c>
      <c r="J23" s="59">
        <f>SUM(J9:J13)-J14+J15-J16-J18-J20-J21-J22-J19</f>
        <v>2706017</v>
      </c>
      <c r="K23" s="59">
        <f>SUM(K9:K13)-K14+K15-K16-K18-K20-K21-K22-K19</f>
        <v>0</v>
      </c>
      <c r="L23" s="18">
        <f>SUM(E23:K23)</f>
        <v>31420641</v>
      </c>
    </row>
    <row r="24" spans="1:14" s="27" customFormat="1" x14ac:dyDescent="0.25">
      <c r="A24" s="60">
        <f>[1]Cover!E7</f>
        <v>2027</v>
      </c>
      <c r="B24" s="14" t="s">
        <v>32</v>
      </c>
      <c r="C24" s="61" t="s">
        <v>13</v>
      </c>
      <c r="D24" s="16">
        <v>13</v>
      </c>
      <c r="E24" s="58">
        <f>'[1]Schedule E'!J24</f>
        <v>9947590</v>
      </c>
      <c r="F24" s="59">
        <f>'[1]Schedule E'!J32</f>
        <v>18967535</v>
      </c>
      <c r="G24" s="59">
        <f>'[1]Schedule E'!J37</f>
        <v>0</v>
      </c>
      <c r="H24" s="59">
        <f>'[1]Schedule E'!J42</f>
        <v>345500</v>
      </c>
      <c r="I24" s="59">
        <f>'[1]Schedule E'!J47</f>
        <v>0</v>
      </c>
      <c r="J24" s="59">
        <f>'[1]Schedule E'!J52</f>
        <v>2706017</v>
      </c>
      <c r="K24" s="59">
        <f>'[1]Schedule E'!J57</f>
        <v>0</v>
      </c>
      <c r="L24" s="18">
        <f>SUM(E24:K24)</f>
        <v>31966642</v>
      </c>
    </row>
    <row r="25" spans="1:14" s="1" customFormat="1" x14ac:dyDescent="0.25">
      <c r="A25" s="62"/>
      <c r="B25" s="63"/>
      <c r="C25" s="64"/>
      <c r="D25" s="64"/>
      <c r="E25" s="65"/>
      <c r="F25" s="66"/>
      <c r="G25" s="66"/>
      <c r="H25" s="67"/>
      <c r="I25" s="67"/>
      <c r="J25" s="67"/>
      <c r="K25" s="67"/>
      <c r="L25" s="67"/>
    </row>
    <row r="26" spans="1:14" s="1" customFormat="1" ht="15.75" thickBot="1" x14ac:dyDescent="0.3">
      <c r="A26" s="62"/>
      <c r="B26" s="67"/>
      <c r="D26" s="68"/>
      <c r="E26" s="69" t="s">
        <v>33</v>
      </c>
      <c r="F26" s="70"/>
      <c r="G26" s="70"/>
      <c r="H26" s="67"/>
      <c r="I26" s="67"/>
      <c r="J26" s="71">
        <f>[1]Cover!E7-1</f>
        <v>2026</v>
      </c>
      <c r="K26" s="71">
        <f>[1]Cover!E7</f>
        <v>2027</v>
      </c>
    </row>
    <row r="27" spans="1:14" s="1" customFormat="1" ht="15.75" thickTop="1" x14ac:dyDescent="0.25">
      <c r="A27" s="62"/>
      <c r="B27" s="72"/>
      <c r="D27" s="73">
        <v>1</v>
      </c>
      <c r="E27" s="74" t="s">
        <v>32</v>
      </c>
      <c r="F27" s="75"/>
      <c r="G27" s="75"/>
      <c r="H27" s="67"/>
      <c r="I27" s="67"/>
      <c r="J27" s="76">
        <f>L7</f>
        <v>29055458</v>
      </c>
      <c r="K27" s="77">
        <f>L24+L14</f>
        <v>31966642</v>
      </c>
      <c r="N27" s="74"/>
    </row>
    <row r="28" spans="1:14" s="1" customFormat="1" x14ac:dyDescent="0.25">
      <c r="A28" s="62"/>
      <c r="B28" s="67"/>
      <c r="D28" s="73">
        <v>2</v>
      </c>
      <c r="E28" s="75" t="s">
        <v>34</v>
      </c>
      <c r="F28" s="75"/>
      <c r="G28" s="75"/>
      <c r="H28" s="67"/>
      <c r="I28" s="67"/>
      <c r="J28" s="78"/>
      <c r="K28" s="79"/>
    </row>
    <row r="29" spans="1:14" s="1" customFormat="1" x14ac:dyDescent="0.25">
      <c r="A29" s="62"/>
      <c r="B29" s="72"/>
      <c r="D29" s="73">
        <v>3</v>
      </c>
      <c r="E29" s="74" t="s">
        <v>35</v>
      </c>
      <c r="F29" s="75"/>
      <c r="G29" s="75"/>
      <c r="H29" s="67"/>
      <c r="I29" s="67"/>
      <c r="J29" s="80">
        <f>J27+J28</f>
        <v>29055458</v>
      </c>
      <c r="K29" s="81">
        <f>K27+K28</f>
        <v>31966642</v>
      </c>
    </row>
    <row r="30" spans="1:14" s="1" customFormat="1" x14ac:dyDescent="0.25">
      <c r="A30" s="62"/>
      <c r="B30" s="67"/>
      <c r="D30" s="73">
        <v>4</v>
      </c>
      <c r="E30" s="75" t="s">
        <v>36</v>
      </c>
      <c r="F30" s="75"/>
      <c r="G30" s="75"/>
      <c r="H30" s="67"/>
      <c r="I30" s="67"/>
      <c r="J30" s="82"/>
      <c r="K30" s="83">
        <f>'[1]Schedule E'!J29</f>
        <v>16429227</v>
      </c>
    </row>
    <row r="31" spans="1:14" s="1" customFormat="1" ht="15.75" thickBot="1" x14ac:dyDescent="0.3">
      <c r="A31" s="62"/>
      <c r="B31" s="67"/>
      <c r="D31" s="73">
        <v>5</v>
      </c>
      <c r="E31" s="75" t="s">
        <v>37</v>
      </c>
      <c r="F31" s="75"/>
      <c r="G31" s="75"/>
      <c r="H31" s="67"/>
      <c r="I31" s="67"/>
      <c r="J31" s="84">
        <f>J29-J30</f>
        <v>29055458</v>
      </c>
      <c r="K31" s="85">
        <f>K29-K30</f>
        <v>15537415</v>
      </c>
    </row>
    <row r="32" spans="1:14" s="1" customFormat="1" ht="16.5" thickTop="1" thickBot="1" x14ac:dyDescent="0.3">
      <c r="A32" s="62"/>
      <c r="B32" s="67"/>
      <c r="D32" s="73">
        <v>6</v>
      </c>
      <c r="E32" s="27" t="s">
        <v>38</v>
      </c>
      <c r="F32" s="75"/>
      <c r="G32" s="75"/>
      <c r="H32" s="67"/>
      <c r="I32" s="67"/>
      <c r="J32" s="86">
        <v>0</v>
      </c>
      <c r="K32" s="87">
        <v>0</v>
      </c>
    </row>
    <row r="33" spans="1:12" s="1" customFormat="1" ht="15.75" thickTop="1" x14ac:dyDescent="0.25">
      <c r="A33" s="62"/>
      <c r="B33" s="67"/>
      <c r="C33" s="64"/>
      <c r="D33" s="68"/>
      <c r="E33" s="75"/>
      <c r="F33" s="75"/>
      <c r="G33" s="75"/>
      <c r="H33" s="67"/>
      <c r="I33" s="67"/>
      <c r="J33" s="88"/>
      <c r="K33" s="88"/>
      <c r="L33" s="88"/>
    </row>
    <row r="34" spans="1:12" s="1" customFormat="1" ht="15.75" thickBot="1" x14ac:dyDescent="0.3">
      <c r="A34" s="62"/>
      <c r="B34" s="67"/>
      <c r="C34" s="64"/>
      <c r="D34" s="64"/>
      <c r="E34" s="75"/>
      <c r="F34" s="75"/>
      <c r="G34" s="75"/>
      <c r="H34" s="67"/>
      <c r="I34" s="67"/>
      <c r="J34" s="67"/>
      <c r="K34" s="67"/>
      <c r="L34" s="67"/>
    </row>
    <row r="35" spans="1:12" s="1" customFormat="1" ht="15.75" thickBot="1" x14ac:dyDescent="0.3">
      <c r="A35" s="89"/>
      <c r="B35" s="96" t="s">
        <v>39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1:12" s="1" customFormat="1" x14ac:dyDescent="0.25">
      <c r="A36" s="2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1:12" s="1" customFormat="1" x14ac:dyDescent="0.25">
      <c r="A37" s="2" t="s">
        <v>40</v>
      </c>
      <c r="B37" s="97" t="s">
        <v>41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s="1" customFormat="1" x14ac:dyDescent="0.25">
      <c r="A38" s="2" t="s">
        <v>42</v>
      </c>
      <c r="B38" s="98" t="s">
        <v>43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</row>
    <row r="39" spans="1:12" s="1" customFormat="1" x14ac:dyDescent="0.25">
      <c r="A39" s="91" t="s">
        <v>44</v>
      </c>
      <c r="B39" s="99" t="s">
        <v>45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</row>
    <row r="40" spans="1:12" s="1" customFormat="1" x14ac:dyDescent="0.25">
      <c r="A40" s="92"/>
      <c r="B40" s="100"/>
      <c r="C40" s="100"/>
      <c r="D40" s="100"/>
      <c r="E40" s="101"/>
      <c r="F40" s="101"/>
      <c r="G40" s="101"/>
      <c r="H40" s="101"/>
      <c r="I40" s="101"/>
      <c r="J40" s="101"/>
      <c r="K40" s="101"/>
      <c r="L40" s="101"/>
    </row>
    <row r="41" spans="1:12" x14ac:dyDescent="0.25">
      <c r="B41" s="8"/>
      <c r="C41" s="94"/>
      <c r="D41" s="94"/>
      <c r="E41" s="8"/>
      <c r="F41" s="8"/>
      <c r="G41" s="8"/>
      <c r="H41" s="8"/>
      <c r="I41" s="8"/>
      <c r="J41" s="8"/>
      <c r="K41" s="8"/>
      <c r="L41" s="8"/>
    </row>
  </sheetData>
  <mergeCells count="12">
    <mergeCell ref="D17:D22"/>
    <mergeCell ref="A20:A22"/>
    <mergeCell ref="A1:L1"/>
    <mergeCell ref="A2:L2"/>
    <mergeCell ref="A3:L3"/>
    <mergeCell ref="C5:C6"/>
    <mergeCell ref="E5:L5"/>
    <mergeCell ref="B35:L35"/>
    <mergeCell ref="B37:L37"/>
    <mergeCell ref="B38:L38"/>
    <mergeCell ref="B39:L39"/>
    <mergeCell ref="B40:L40"/>
  </mergeCells>
  <hyperlinks>
    <hyperlink ref="B7" location="AdoptedAdjBudEXCY" display="Adopted/Adjusted Budgeted Expenditures/Expenses*   " xr:uid="{3807B346-CE20-47B8-9676-29036283C3CA}"/>
    <hyperlink ref="B8" location="SchAacutalExp" display="Actual Expenditures/Expenses**   " xr:uid="{A9901581-3B9D-49FE-AFAD-2E0476297746}"/>
    <hyperlink ref="B9" location="SchAFundBalNet" display="Fund Balance/Net Position at July 1*** " xr:uid="{8B027965-9EB8-4E7F-8922-BE6A43A0E08E}"/>
    <hyperlink ref="B10" location="SchAPrimPropTaxBY" display="Primary Property Tax Levy" xr:uid="{CEB4A067-7A0B-4FC1-BF14-C123CDCDF6A0}"/>
    <hyperlink ref="B11" location="SchASecPropTax" display="Secondary Property Tax Levy" xr:uid="{A670A7FE-8AD0-45E2-A8FF-E4EA16341AA9}"/>
    <hyperlink ref="B12" location="SchAestimatedRev" display="Estimated Revenues Other than Property Taxes  " xr:uid="{A69050AC-12F9-4B3D-B19D-FD62A35C79B4}"/>
    <hyperlink ref="B13" location="SchAotheFinanSourceUses" display="Other Financing Sources  " xr:uid="{FF26EA9E-E236-4B44-8836-F48BA9FB8EF0}"/>
    <hyperlink ref="B14" location="SchAotheFinanSourceUses" display="Other Financing (Uses)   " xr:uid="{4E8350F2-C193-4D1C-A841-6BDC0B7AC85C}"/>
    <hyperlink ref="B15" location="SchAInterfundTrandInOut" display="Interfund Transfers In   " xr:uid="{27422BF7-5B34-4F20-9E46-19C75D362593}"/>
    <hyperlink ref="B16" location="SchAInterfundTrandInOut" display="Interfund Transfers (Out)   " xr:uid="{04CAF206-25D4-4491-8407-1564B5FC7412}"/>
    <hyperlink ref="B23" location="SchATotalFinResource" display="Total Financial Resources Available" xr:uid="{0087F288-13A6-4E9A-BC03-5731DBB97421}"/>
    <hyperlink ref="B24" location="SchABudExpBY" display="Budgeted Expenditures/Expenses" xr:uid="{34E57331-2B65-44FB-BD04-E369F27FD229}"/>
    <hyperlink ref="D27" location="SchAelc1" display="1." xr:uid="{178DBBCB-6E87-470B-8D7B-388BDEBEA134}"/>
    <hyperlink ref="D28" location="SchAelc2" display="2." xr:uid="{B60CBEA9-22A1-4392-B983-7C52F20D90CB}"/>
    <hyperlink ref="D29" location="SchAelc3" display="3." xr:uid="{3C582192-52E6-4DC0-98AC-38D73F673F2B}"/>
    <hyperlink ref="D30" location="SchAelc4" display="4." xr:uid="{31470FE3-A62F-48CC-A2F1-FF1E6149BC59}"/>
    <hyperlink ref="D31" location="SchAelc5" display="5." xr:uid="{38BB2803-3B46-430B-B4CF-9C59AF98DDF4}"/>
    <hyperlink ref="D32" location="SchAelc6" display="6." xr:uid="{FD0FC134-E35D-42CA-89CB-A026EDBF4868}"/>
    <hyperlink ref="D8" location="SchAacutalExp" display="SchAacutalExp" xr:uid="{A0666C54-FE22-48CE-B8C0-E889E27C4126}"/>
    <hyperlink ref="D7" location="AdoptedAdjBudEXCY" display="AdoptedAdjBudEXCY" xr:uid="{D01DEB1A-7A69-444A-8E26-98C306CAAEC6}"/>
    <hyperlink ref="D9" location="SchAFundBalNet" display="SchAFundBalNet" xr:uid="{F72DA9D5-36D9-421B-ABB3-B9ED582B96DE}"/>
    <hyperlink ref="D10" location="SchAPrimPropTaxBY" display="SchAPrimPropTaxBY" xr:uid="{F0E687DE-F068-4DCF-95D1-12954A3C358C}"/>
    <hyperlink ref="D11" location="SchASecPropTax" display="SchASecPropTax" xr:uid="{DEC3A21D-7FE5-4FB1-BEE0-683561A18722}"/>
    <hyperlink ref="D12" location="SchAestimatedRev" display="SchAestimatedRev" xr:uid="{1F346345-1471-4D5B-A06D-F95445CE37F7}"/>
    <hyperlink ref="D13:D14" location="SchAotheFinanSourceUses" display="SchAotheFinanSourceUses" xr:uid="{B4B44835-7FE3-4182-9D99-252454D28EEA}"/>
    <hyperlink ref="D15:D16" location="SchAInterfundTrandInOut" display="SchAInterfundTrandInOut" xr:uid="{7DFA404A-5804-40DC-888A-EDFF002DF57B}"/>
    <hyperlink ref="D17" location="SchAReductionAmounts" display="SchAReductionAmounts" xr:uid="{A8311F1F-01F6-444A-9CE4-745DC3408EC7}"/>
    <hyperlink ref="D23" location="SchATotalFinResource" display="SchATotalFinResource" xr:uid="{D781F703-9051-4083-B678-A0CDDA68FB6E}"/>
    <hyperlink ref="D24" location="SchABudExpBY" display="SchABudExpBY" xr:uid="{CDE35831-3F73-4339-97E7-912E2E6CEE6F}"/>
    <hyperlink ref="B17" location="SchAReductionAmounts" display="Line 11: Reduction for Fund Balance Reserved for Future Budget Year Expenditures" xr:uid="{8A163C55-E6D3-43E7-B24D-31626F1FADA0}"/>
    <hyperlink ref="B18" location="SchAReductionAmounts" display="     Maintained for Future Debt Retirement" xr:uid="{B75A8059-87E6-45D6-A1F3-D54E73420962}"/>
    <hyperlink ref="B19" location="SchAReductionAmounts" display="     Maintained for Future Capital Projects" xr:uid="{31367981-013F-4E56-932F-F6F53ABA652A}"/>
    <hyperlink ref="B20" location="SchAReductionAmounts" display="     Maintained for Future Financial Stability" xr:uid="{999D4754-C684-4778-B9E0-6F63B674CBDF}"/>
    <hyperlink ref="B21" location="SchAReductionAmounts" display="     Maintained for future retirement contributions" xr:uid="{ED4DC69F-D9AE-46C2-A7FD-45B626D873F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677EE1B045A4CA55B2D127C6114AE" ma:contentTypeVersion="10" ma:contentTypeDescription="Create a new document." ma:contentTypeScope="" ma:versionID="a0d56a2e2a3b185de38a34e2e7a45207">
  <xsd:schema xmlns:xsd="http://www.w3.org/2001/XMLSchema" xmlns:xs="http://www.w3.org/2001/XMLSchema" xmlns:p="http://schemas.microsoft.com/office/2006/metadata/properties" xmlns:ns3="4589a0ac-0119-4ba3-affe-4844faf8b357" targetNamespace="http://schemas.microsoft.com/office/2006/metadata/properties" ma:root="true" ma:fieldsID="59abcca8a7762c98143706842a24fcf7" ns3:_="">
    <xsd:import namespace="4589a0ac-0119-4ba3-affe-4844faf8b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9a0ac-0119-4ba3-affe-4844faf8b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89a0ac-0119-4ba3-affe-4844faf8b3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242D33-D53F-49E1-9E2B-B12926849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89a0ac-0119-4ba3-affe-4844faf8b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6EC050-CF98-435D-9EE0-A1EEC774E085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589a0ac-0119-4ba3-affe-4844faf8b35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72E169-09AF-4C8E-8872-6FD8FFD35B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Sullivan</dc:creator>
  <cp:lastModifiedBy>Randy Sullivan</cp:lastModifiedBy>
  <dcterms:created xsi:type="dcterms:W3CDTF">2026-06-11T17:24:23Z</dcterms:created>
  <dcterms:modified xsi:type="dcterms:W3CDTF">2026-06-11T17:27:59Z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0x010100CF0677EE1B045A4CA55B2D127C6114AE</vt:lpwstr>
  </property>
</Properties>
</file>